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autoCompressPictures="0"/>
  <bookViews>
    <workbookView xWindow="560" yWindow="0" windowWidth="34600" windowHeight="22440" tabRatio="500"/>
  </bookViews>
  <sheets>
    <sheet name="Energy &amp; Store Upgrades" sheetId="1" r:id="rId1"/>
    <sheet name="Finances" sheetId="2" r:id="rId2"/>
  </sheets>
  <definedNames>
    <definedName name="_xlnm.Print_Area" localSheetId="0">'Energy &amp; Store Upgrades'!$B$1:$F$27</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E19" i="1" l="1"/>
  <c r="D18" i="1"/>
  <c r="D19" i="1"/>
  <c r="E29" i="1"/>
  <c r="D29" i="1"/>
  <c r="D9" i="1"/>
  <c r="F15" i="2"/>
  <c r="G11" i="2"/>
</calcChain>
</file>

<file path=xl/sharedStrings.xml><?xml version="1.0" encoding="utf-8"?>
<sst xmlns="http://schemas.openxmlformats.org/spreadsheetml/2006/main" count="125" uniqueCount="113">
  <si>
    <t>Tinsleys</t>
  </si>
  <si>
    <t xml:space="preserve">The idea on the water heater is that we waste a lot having it go up to the 2nd floor just to that one sink, I think. Better to cut that off and not have it drain the system, then to keep it going. I think that Claire thought it would be better to just have cold water going to that one sink. </t>
  </si>
  <si>
    <t>Mary Ann, Don Maclean</t>
  </si>
  <si>
    <t>$2,000  Cellar insulation (1- to rim joists and above grad, 1k- 2 feet worth) Northeast Insulation, Paul   887-9168</t>
  </si>
  <si>
    <t>Zizi</t>
  </si>
  <si>
    <t>Builders Installed - (Suggestion to paint the foam insulation for fire, another 1k) Tom  339-9797  (Recommend that we do not do this. Flame retardents unecessary and toxic.  —ZV)</t>
  </si>
  <si>
    <t>Priority</t>
  </si>
  <si>
    <t>Heat Pumps</t>
  </si>
  <si>
    <t>Total Materials</t>
  </si>
  <si>
    <t>Subtotal</t>
  </si>
  <si>
    <t>Tax</t>
  </si>
  <si>
    <t>Total</t>
  </si>
  <si>
    <r>
      <rPr>
        <b/>
        <sz val="12"/>
        <rFont val="Calibri"/>
        <scheme val="minor"/>
      </rPr>
      <t>Heat Pumps:</t>
    </r>
    <r>
      <rPr>
        <sz val="12"/>
        <rFont val="Calibri"/>
        <scheme val="minor"/>
      </rPr>
      <t xml:space="preserve"> Total Labor </t>
    </r>
  </si>
  <si>
    <t>REBATES</t>
  </si>
  <si>
    <t>Efficiency Maine  $7500</t>
  </si>
  <si>
    <t>Fujitsu  $3000</t>
  </si>
  <si>
    <t>LED Lighting</t>
  </si>
  <si>
    <t>DONE</t>
  </si>
  <si>
    <t>by 11/15</t>
  </si>
  <si>
    <t>?</t>
  </si>
  <si>
    <t>No</t>
  </si>
  <si>
    <t>Efficiency Maine program through Flanders Electric, Heath Poland ($6,800 total) Efficiency Maine: $6800 total, we pay $1700 with that money back in savings within one year. Signed paperwork 10-13-2015, install within 3-4 weeks.</t>
  </si>
  <si>
    <t xml:space="preserve">Insulate Foundation                           </t>
  </si>
  <si>
    <t xml:space="preserve">Insulate Ceiling with Foam                </t>
  </si>
  <si>
    <t>Window Insulation/Coverings and/or install large fixed panes front of building</t>
  </si>
  <si>
    <t xml:space="preserve">Replace Soffit Plugs                           </t>
  </si>
  <si>
    <t xml:space="preserve">Turn hot water off or Install on-demand water heater for 2nd floor            </t>
  </si>
  <si>
    <t xml:space="preserve"> Walk-In Cooler Economizer</t>
  </si>
  <si>
    <t xml:space="preserve">Kitchen Vent controlled with thermostat      </t>
  </si>
  <si>
    <t xml:space="preserve">Motion Detector Lighting                 </t>
  </si>
  <si>
    <t>Wendy</t>
  </si>
  <si>
    <t>Lead</t>
  </si>
  <si>
    <t>Cost</t>
  </si>
  <si>
    <t>Info</t>
  </si>
  <si>
    <t xml:space="preserve">Relocate compressors (move to SE inside corner -or- outside)             </t>
  </si>
  <si>
    <t>Build wind tunnel for compressors</t>
  </si>
  <si>
    <t>New Produce Cooler</t>
  </si>
  <si>
    <t>Loading door flaps</t>
  </si>
  <si>
    <t>Paint exterior and doors</t>
  </si>
  <si>
    <t>FSC reimbursed Zizi for driveway lower wall paint, 1.5 gallons left.</t>
  </si>
  <si>
    <r>
      <t xml:space="preserve">Sold stove for $500. Propane cost for stove was $1250. Replacing with donated stove from Wendy's sister, </t>
    </r>
    <r>
      <rPr>
        <b/>
        <sz val="12"/>
        <color theme="1"/>
        <rFont val="Calibri"/>
        <family val="2"/>
        <scheme val="minor"/>
      </rPr>
      <t>need 220 outlet wired</t>
    </r>
    <r>
      <rPr>
        <sz val="12"/>
        <color theme="1"/>
        <rFont val="Calibri"/>
        <family val="2"/>
        <scheme val="minor"/>
      </rPr>
      <t>.</t>
    </r>
  </si>
  <si>
    <t>220V Outlet wired for stove in kitchen</t>
  </si>
  <si>
    <t>staff hours</t>
  </si>
  <si>
    <t>2% @ $11/13 per hour</t>
  </si>
  <si>
    <t>devoted to work projects above reg hour</t>
  </si>
  <si>
    <t>cost overruns</t>
  </si>
  <si>
    <t>reserve account</t>
  </si>
  <si>
    <t>24.40 per month till 2928.</t>
  </si>
  <si>
    <t>to be included in 2016 budget and out of what portion of this years budget?</t>
  </si>
  <si>
    <t>legal services</t>
  </si>
  <si>
    <t>included up to 1266.</t>
  </si>
  <si>
    <t xml:space="preserve">Resources available </t>
  </si>
  <si>
    <t>for what projects</t>
  </si>
  <si>
    <t>Rural Development Loan</t>
  </si>
  <si>
    <t>Rural Development grant</t>
  </si>
  <si>
    <t>Efficiency Maine rebates</t>
  </si>
  <si>
    <t>Jason Shiers contribution</t>
  </si>
  <si>
    <t>toward the $1500 needed for construction account</t>
  </si>
  <si>
    <t>sale of copper and basement contents</t>
  </si>
  <si>
    <t>??</t>
  </si>
  <si>
    <t>board fundraiser</t>
  </si>
  <si>
    <t>$2.00/# and upwards?</t>
  </si>
  <si>
    <t>Indiegogo campaign</t>
  </si>
  <si>
    <t>sell american gas range</t>
  </si>
  <si>
    <t>Project Cost Item</t>
  </si>
  <si>
    <t>User Desc</t>
  </si>
  <si>
    <t>Item Cost</t>
  </si>
  <si>
    <t>Legal Services</t>
  </si>
  <si>
    <t>To Close Loan</t>
  </si>
  <si>
    <t>actual from Dana was $850 I think.</t>
  </si>
  <si>
    <t>Develop.</t>
  </si>
  <si>
    <t>Install prod. cooler</t>
  </si>
  <si>
    <t>Other</t>
  </si>
  <si>
    <t>Freight Charge</t>
  </si>
  <si>
    <t>Equipt</t>
  </si>
  <si>
    <t>Coolers (tax incl)</t>
  </si>
  <si>
    <t>Labor and Taxes</t>
  </si>
  <si>
    <t>Heat Pump Materials</t>
  </si>
  <si>
    <t>Need quote ($200–$1000)</t>
  </si>
  <si>
    <t>COMPLETE or IN PROGRESS</t>
  </si>
  <si>
    <t>Zizi, Emmy</t>
  </si>
  <si>
    <t>Jess Lilly, Zizi</t>
  </si>
  <si>
    <t>NEED ESTIMATE: Scott's quick estimate… Labor 30 hrs @ 40/hrs, cleanup to dump, materials: repack and add insulation, add exterior plywood, caulk and paint. 1 inch polyiso over clapboards, aluminum siding.</t>
  </si>
  <si>
    <t>Solar PV System</t>
  </si>
  <si>
    <t>Explore incentives from State</t>
  </si>
  <si>
    <t xml:space="preserve">NEED ESTIMATE What's wrong with the plugs now? Estimate of 100 plugs at $2 each = $200, plus labor. </t>
  </si>
  <si>
    <t>Foundation Inusulation Paint</t>
  </si>
  <si>
    <t xml:space="preserve">Insulate Water Heater, Pipes, 7-day timer                        </t>
  </si>
  <si>
    <t>NEED NEW ESTIMATE do we know what each of the major equipment pieces uses for electricity? The walk-in, freezer, beer cooler? Can we find out without an act of Congress? So we could see whether $$ for economizer in like the walk-in cooler is a reasonable return on our investment? Economizer on medium temperature (&gt;32° F) walk-in coolers. Economizers use cold winter air to help cool product.</t>
  </si>
  <si>
    <t>$9,000  The roof would be R40, 6 inch ( 40 x 40 feet) (Get  opinion of engineer to understand if we should do this now with the heat pumps installed. Concern raised about "balloon effect" of heat needed in building design to melt snow on flat roof. —ZV) http://www.cellulose.org/HomeOwners/CalculateSavings.php</t>
  </si>
  <si>
    <t xml:space="preserve">
For a typical home* in Portland, Me choose ENERGY STAR certified windows and save:
$358  a year when replacing single pane windows.
$84  a year over non ENERGY STAR qualified double-paned, clear glass replacement windows.
Assumptions:
Savings estimates based on an even mix of 1,700 sq. ft one-story and 2,600 sq. ft two-story homes with natural gas heat and electric air conditioning.
</t>
  </si>
  <si>
    <t>Jackets for old water heaters - $23 plus the pipe insulation. Lowell Lumber in Buckfield. Need to know how much pipe to insulate. $60 for case (210 linear feet). $50 water heater timer.. http://energy.gov/energysaver/projects/savings-project-insulate-your-water-heater-tank</t>
  </si>
  <si>
    <t>This seems like a non-issue for now.</t>
  </si>
  <si>
    <t>RECONSIDER: Ask Flanders if this will help now that we have LEDs? $15/each, need 12:  2x basement, 3x bathrooms, 2x 2nd floor steps (front, back), 1x 2nd floor hallway, 1x 2nd floor sunpace, 1x kitchen, 1x stockroom, 1x garbage room</t>
  </si>
  <si>
    <t>Will help the heat pumps from working harder to regain temps when air temps drop suddenly</t>
  </si>
  <si>
    <t>PHASE 3</t>
  </si>
  <si>
    <t xml:space="preserve">PHASE 2 </t>
  </si>
  <si>
    <t>PHASE 1</t>
  </si>
  <si>
    <t>MAINTENANCE &amp; LONGTERM GOALS</t>
  </si>
  <si>
    <t>TOTALS</t>
  </si>
  <si>
    <r>
      <rPr>
        <b/>
        <sz val="12"/>
        <color theme="1"/>
        <rFont val="Calibri"/>
        <family val="2"/>
        <scheme val="minor"/>
      </rPr>
      <t>Front Store Windows only: EnergySavr saved in shopping cart
http://www.windowinserts.com/home.php Info under zizi's account.)
#1 Sorefront Side Windows</t>
    </r>
    <r>
      <rPr>
        <sz val="12"/>
        <color theme="1"/>
        <rFont val="Calibri"/>
        <family val="2"/>
        <scheme val="minor"/>
      </rPr>
      <t>: There are two of these windows</t>
    </r>
    <r>
      <rPr>
        <b/>
        <sz val="12"/>
        <color theme="1"/>
        <rFont val="Calibri"/>
        <family val="2"/>
        <scheme val="minor"/>
      </rPr>
      <t xml:space="preserve">  21 sqft x 2 = 42 sqft</t>
    </r>
    <r>
      <rPr>
        <sz val="12"/>
        <color theme="1"/>
        <rFont val="Calibri"/>
        <family val="2"/>
        <scheme val="minor"/>
      </rPr>
      <t xml:space="preserve">
Pane size is – 35 inches wide and 73 inches tall  </t>
    </r>
    <r>
      <rPr>
        <b/>
        <sz val="12"/>
        <color theme="1"/>
        <rFont val="Calibri"/>
        <family val="2"/>
        <scheme val="minor"/>
      </rPr>
      <t>($94.79 x 2 = $189.58)</t>
    </r>
    <r>
      <rPr>
        <sz val="12"/>
        <color theme="1"/>
        <rFont val="Calibri"/>
        <family val="2"/>
        <scheme val="minor"/>
      </rPr>
      <t xml:space="preserve">
Frame size – 42 inches wide and 98 inches tall (This is including the small pane at the top)
</t>
    </r>
    <r>
      <rPr>
        <b/>
        <sz val="12"/>
        <color theme="1"/>
        <rFont val="Calibri"/>
        <family val="2"/>
        <scheme val="minor"/>
      </rPr>
      <t xml:space="preserve">#2 Sorefront Front Windows: </t>
    </r>
    <r>
      <rPr>
        <sz val="12"/>
        <color theme="1"/>
        <rFont val="Calibri"/>
        <family val="2"/>
        <scheme val="minor"/>
      </rPr>
      <t xml:space="preserve">There are two of these windows </t>
    </r>
    <r>
      <rPr>
        <b/>
        <sz val="12"/>
        <color theme="1"/>
        <rFont val="Calibri"/>
        <family val="2"/>
        <scheme val="minor"/>
      </rPr>
      <t>15 sqft x 2 = 30 sqft</t>
    </r>
    <r>
      <rPr>
        <sz val="12"/>
        <color theme="1"/>
        <rFont val="Calibri"/>
        <family val="2"/>
        <scheme val="minor"/>
      </rPr>
      <t xml:space="preserve">
Pane size is – 112 inches wide and 73 inches tall</t>
    </r>
    <r>
      <rPr>
        <b/>
        <sz val="12"/>
        <color theme="1"/>
        <rFont val="Calibri"/>
        <family val="2"/>
        <scheme val="minor"/>
      </rPr>
      <t xml:space="preserve"> ($195.34x2=$390.68)</t>
    </r>
    <r>
      <rPr>
        <sz val="12"/>
        <color theme="1"/>
        <rFont val="Calibri"/>
        <family val="2"/>
        <scheme val="minor"/>
      </rPr>
      <t xml:space="preserve">
Frame size is – 119 inches wide and 80 inches tall  
</t>
    </r>
    <r>
      <rPr>
        <b/>
        <sz val="12"/>
        <color theme="1"/>
        <rFont val="Calibri"/>
        <family val="2"/>
        <scheme val="minor"/>
      </rPr>
      <t>#3 Boothby Office: 4.5 sqft x 8 = 36 sqft</t>
    </r>
    <r>
      <rPr>
        <sz val="12"/>
        <color theme="1"/>
        <rFont val="Calibri"/>
        <family val="2"/>
        <scheme val="minor"/>
      </rPr>
      <t xml:space="preserve">
</t>
    </r>
    <r>
      <rPr>
        <b/>
        <sz val="12"/>
        <color theme="1"/>
        <rFont val="Calibri"/>
        <family val="2"/>
        <scheme val="minor"/>
      </rPr>
      <t xml:space="preserve">Including the frame: </t>
    </r>
    <r>
      <rPr>
        <sz val="12"/>
        <color theme="1"/>
        <rFont val="Calibri"/>
        <family val="2"/>
        <scheme val="minor"/>
      </rPr>
      <t xml:space="preserve">58 inches wide and 45 inches to the bottom of the stained glass
</t>
    </r>
    <r>
      <rPr>
        <b/>
        <sz val="12"/>
        <color theme="1"/>
        <rFont val="Calibri"/>
        <family val="2"/>
        <scheme val="minor"/>
      </rPr>
      <t xml:space="preserve">Inside of the frame: </t>
    </r>
    <r>
      <rPr>
        <sz val="12"/>
        <color theme="1"/>
        <rFont val="Calibri"/>
        <family val="2"/>
        <scheme val="minor"/>
      </rPr>
      <t xml:space="preserve">50 ½ inches wide and 45 inches to the bottom of the stained glass
        **Two windows which are already replacement windows which do not need to be replaced at this point, major concern would be the stained glass in the offices upstairs.
</t>
    </r>
    <r>
      <rPr>
        <b/>
        <sz val="12"/>
        <color theme="1"/>
        <rFont val="Calibri"/>
        <family val="2"/>
        <scheme val="minor"/>
      </rPr>
      <t xml:space="preserve">Stained glass: </t>
    </r>
    <r>
      <rPr>
        <sz val="12"/>
        <color theme="1"/>
        <rFont val="Calibri"/>
        <family val="2"/>
        <scheme val="minor"/>
      </rPr>
      <t xml:space="preserve">50 ½ inches wide and 16 inches tall (there are three of these windows)
</t>
    </r>
    <r>
      <rPr>
        <b/>
        <sz val="12"/>
        <color theme="1"/>
        <rFont val="Calibri"/>
        <family val="2"/>
        <scheme val="minor"/>
      </rPr>
      <t>#3 Norway Downtown Office:</t>
    </r>
    <r>
      <rPr>
        <sz val="12"/>
        <color theme="1"/>
        <rFont val="Calibri"/>
        <family val="2"/>
        <scheme val="minor"/>
      </rPr>
      <t xml:space="preserve">
Stained glass: 50 ½ inches wide and 16 inches tall (there are three of these windows)</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#3 SE Office:</t>
    </r>
    <r>
      <rPr>
        <sz val="12"/>
        <color theme="1"/>
        <rFont val="Calibri"/>
        <family val="2"/>
        <scheme val="minor"/>
      </rPr>
      <t xml:space="preserve">
Stained glass: 50 ½ inches wide and 16 inches tall (there are two of these windows) </t>
    </r>
    <r>
      <rPr>
        <b/>
        <sz val="12"/>
        <color theme="1"/>
        <rFont val="Calibri"/>
        <family val="2"/>
        <scheme val="minor"/>
      </rPr>
      <t xml:space="preserve">($56.44x8=$435.528)
TOTAL  912.99+199.99 Shipping = $1,112.98
108 sqft x $6.00 = $324
</t>
    </r>
    <r>
      <rPr>
        <sz val="12"/>
        <color theme="1"/>
        <rFont val="Calibri"/>
        <family val="2"/>
        <scheme val="minor"/>
      </rPr>
      <t xml:space="preserve">
 </t>
    </r>
  </si>
  <si>
    <t>NEW COOLER &amp; 220V</t>
  </si>
  <si>
    <t>West Wall Insulation and Siding</t>
  </si>
  <si>
    <t>NEED ESTIMATE  Materials and labor</t>
  </si>
  <si>
    <t xml:space="preserve">NEED ESTIMATE  Cobb - $8000    - 
THAYER
The total cost to do this work is: $8,500.00
The cost for only refrigeration work is: $4,800.00
Labor 2,800.00
Materials 2,000.00
</t>
  </si>
  <si>
    <t>FSC Energy Efficiency, Store &amp; Building Needs</t>
  </si>
  <si>
    <t>Savings/Year</t>
  </si>
  <si>
    <t>OPTIONAL</t>
  </si>
  <si>
    <t>PRIMARY ENERGY AUDIT COSERVATION MEASURES</t>
  </si>
  <si>
    <t>-</t>
  </si>
  <si>
    <t>Check it off</t>
  </si>
  <si>
    <t xml:space="preserve">Kitchen Stove Pilots                 </t>
  </si>
  <si>
    <r>
      <t xml:space="preserve">Tim Adams, EcoHeat Maine, installed September/October 2015 (See final costs.) </t>
    </r>
    <r>
      <rPr>
        <sz val="12"/>
        <color rgb="FFFF0000"/>
        <rFont val="Calibri"/>
        <family val="2"/>
        <scheme val="minor"/>
      </rPr>
      <t>Program efficiency settings and train staff and tenants on controls.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</si>
</sst>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_);[Red]\(&quot;$&quot;#,##0\)"/>
    <numFmt numFmtId="165" formatCode="_([$$-409]* #,##0.00_);_([$$-409]* \(#,##0.00\);_([$$-409]* &quot;-&quot;??_);_(@_)"/>
    <numFmt numFmtId="166" formatCode="_(&quot;$&quot;* #,##0.00_);_(&quot;$&quot;* \(#,##0.00\);_(&quot;$&quot;* &quot;-&quot;??_);_(@_)"/>
  </numFmts>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8"/>
      <name val="Calibri"/>
      <family val="2"/>
      <scheme val="minor"/>
    </font>
    <font>
      <sz val="12"/>
      <color rgb="FFFF0000"/>
      <name val="Calibri"/>
      <family val="2"/>
      <scheme val="minor"/>
    </font>
    <font>
      <sz val="12"/>
      <color rgb="FF000000"/>
      <name val="Calibri"/>
      <scheme val="minor"/>
    </font>
    <font>
      <b/>
      <sz val="12"/>
      <name val="Calibri"/>
      <scheme val="minor"/>
    </font>
    <font>
      <sz val="12"/>
      <name val="Calibri"/>
      <scheme val="minor"/>
    </font>
    <font>
      <b/>
      <sz val="12"/>
      <color theme="1"/>
      <name val="Calibri"/>
    </font>
    <font>
      <sz val="12"/>
      <color theme="1"/>
      <name val="Calibri"/>
    </font>
    <font>
      <b/>
      <sz val="14"/>
      <color theme="1"/>
      <name val="Calibri"/>
      <scheme val="minor"/>
    </font>
  </fonts>
  <fills count="16">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0"/>
        <bgColor rgb="FF00000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FF"/>
        <bgColor rgb="FF000000"/>
      </patternFill>
    </fill>
    <fill>
      <patternFill patternType="solid">
        <fgColor theme="4" tint="0.59999389629810485"/>
        <bgColor indexed="64"/>
      </patternFill>
    </fill>
    <fill>
      <patternFill patternType="solid">
        <fgColor theme="4" tint="0.39997558519241921"/>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rgb="FFA6A6A6"/>
      </right>
      <top style="thin">
        <color rgb="FFA6A6A6"/>
      </top>
      <bottom style="thin">
        <color rgb="FFA6A6A6"/>
      </bottom>
      <diagonal/>
    </border>
    <border>
      <left/>
      <right style="thin">
        <color rgb="FFA6A6A6"/>
      </right>
      <top style="thin">
        <color theme="0" tint="-0.34998626667073579"/>
      </top>
      <bottom style="thin">
        <color theme="0" tint="-0.34998626667073579"/>
      </bottom>
      <diagonal/>
    </border>
    <border>
      <left style="thin">
        <color rgb="FFA6A6A6"/>
      </left>
      <right/>
      <top style="thin">
        <color theme="0" tint="-0.34998626667073579"/>
      </top>
      <bottom style="thin">
        <color theme="0" tint="-0.34998626667073579"/>
      </bottom>
      <diagonal/>
    </border>
  </borders>
  <cellStyleXfs count="2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89">
    <xf numFmtId="0" fontId="0" fillId="0" borderId="0" xfId="0"/>
    <xf numFmtId="0" fontId="4" fillId="8" borderId="1" xfId="0" applyFont="1" applyFill="1" applyBorder="1" applyAlignment="1">
      <alignment horizontal="center" vertical="center"/>
    </xf>
    <xf numFmtId="0" fontId="10" fillId="0" borderId="0" xfId="0" applyFont="1"/>
    <xf numFmtId="44" fontId="10" fillId="0" borderId="0" xfId="15" applyFont="1"/>
    <xf numFmtId="0" fontId="11" fillId="0" borderId="0" xfId="0" applyFont="1"/>
    <xf numFmtId="44" fontId="11" fillId="0" borderId="0" xfId="15" applyFont="1"/>
    <xf numFmtId="44" fontId="11" fillId="10" borderId="0" xfId="15" applyFont="1" applyFill="1"/>
    <xf numFmtId="0" fontId="11" fillId="11" borderId="0" xfId="0" applyFont="1" applyFill="1"/>
    <xf numFmtId="44" fontId="11" fillId="11" borderId="0" xfId="15" applyFont="1" applyFill="1"/>
    <xf numFmtId="44" fontId="10" fillId="11" borderId="0" xfId="15" applyFont="1" applyFill="1"/>
    <xf numFmtId="166" fontId="10" fillId="0" borderId="0" xfId="0" applyNumberFormat="1" applyFont="1"/>
    <xf numFmtId="0" fontId="11" fillId="7" borderId="0" xfId="0" applyFont="1" applyFill="1"/>
    <xf numFmtId="0" fontId="11" fillId="3" borderId="0" xfId="0" applyFont="1" applyFill="1"/>
    <xf numFmtId="0" fontId="10" fillId="0" borderId="0" xfId="0" applyFont="1" applyAlignment="1">
      <alignment vertical="center" wrapText="1"/>
    </xf>
    <xf numFmtId="0" fontId="11" fillId="0" borderId="0" xfId="0" applyFont="1" applyAlignment="1">
      <alignment vertical="center"/>
    </xf>
    <xf numFmtId="44" fontId="11" fillId="0" borderId="0" xfId="15" applyFont="1" applyAlignment="1">
      <alignment horizontal="right" vertical="center"/>
    </xf>
    <xf numFmtId="44" fontId="11" fillId="12" borderId="0" xfId="15" applyFont="1" applyFill="1" applyAlignment="1">
      <alignment horizontal="right" vertical="center"/>
    </xf>
    <xf numFmtId="166" fontId="11" fillId="10" borderId="0" xfId="0" applyNumberFormat="1" applyFont="1" applyFill="1"/>
    <xf numFmtId="0" fontId="10" fillId="0" borderId="0" xfId="0" applyFont="1" applyFill="1" applyAlignment="1">
      <alignment vertical="center"/>
    </xf>
    <xf numFmtId="0" fontId="10" fillId="4" borderId="0" xfId="0" applyFont="1" applyFill="1" applyAlignment="1">
      <alignment vertical="center"/>
    </xf>
    <xf numFmtId="9" fontId="11" fillId="3" borderId="0" xfId="0" applyNumberFormat="1" applyFont="1" applyFill="1"/>
    <xf numFmtId="0" fontId="11" fillId="9" borderId="0" xfId="0" applyFont="1" applyFill="1"/>
    <xf numFmtId="9" fontId="11" fillId="9" borderId="0" xfId="0" applyNumberFormat="1" applyFont="1" applyFill="1"/>
    <xf numFmtId="44" fontId="11" fillId="9" borderId="0" xfId="15" applyFont="1" applyFill="1"/>
    <xf numFmtId="44" fontId="10" fillId="9" borderId="0" xfId="15" applyFont="1" applyFill="1"/>
    <xf numFmtId="0" fontId="11" fillId="0" borderId="0" xfId="0" applyFont="1" applyAlignment="1">
      <alignment vertical="top"/>
    </xf>
    <xf numFmtId="0" fontId="4" fillId="5" borderId="1" xfId="0" applyFont="1" applyFill="1" applyBorder="1" applyAlignment="1">
      <alignment horizontal="center" vertical="center"/>
    </xf>
    <xf numFmtId="0" fontId="0" fillId="0" borderId="1" xfId="0" applyBorder="1" applyAlignment="1">
      <alignment horizontal="center" vertical="top"/>
    </xf>
    <xf numFmtId="2" fontId="0" fillId="0" borderId="1" xfId="0" applyNumberFormat="1" applyBorder="1" applyAlignment="1">
      <alignment vertical="top" wrapText="1"/>
    </xf>
    <xf numFmtId="0" fontId="0" fillId="0" borderId="1" xfId="0" applyFont="1" applyBorder="1" applyAlignment="1">
      <alignment vertical="top"/>
    </xf>
    <xf numFmtId="165" fontId="0" fillId="0" borderId="1" xfId="0" applyNumberFormat="1" applyFont="1" applyBorder="1" applyAlignment="1">
      <alignment vertical="top"/>
    </xf>
    <xf numFmtId="0" fontId="0" fillId="0" borderId="1" xfId="0" applyBorder="1" applyAlignment="1">
      <alignment horizontal="left" vertical="top" wrapText="1"/>
    </xf>
    <xf numFmtId="0" fontId="0" fillId="0" borderId="1" xfId="0" applyBorder="1" applyAlignment="1">
      <alignment vertical="top"/>
    </xf>
    <xf numFmtId="164" fontId="0" fillId="0" borderId="1" xfId="0" applyNumberFormat="1" applyBorder="1" applyAlignment="1">
      <alignment horizontal="left" vertical="top" wrapText="1"/>
    </xf>
    <xf numFmtId="0" fontId="0" fillId="4" borderId="1" xfId="0" applyFill="1" applyBorder="1" applyAlignment="1">
      <alignment vertical="top"/>
    </xf>
    <xf numFmtId="0" fontId="2" fillId="0" borderId="1" xfId="26" applyBorder="1" applyAlignment="1">
      <alignment vertical="top"/>
    </xf>
    <xf numFmtId="0" fontId="4" fillId="0" borderId="1" xfId="0" applyFont="1" applyBorder="1" applyAlignment="1">
      <alignment vertical="top"/>
    </xf>
    <xf numFmtId="165" fontId="4" fillId="0" borderId="1" xfId="0" applyNumberFormat="1" applyFont="1" applyBorder="1" applyAlignment="1">
      <alignment vertical="top"/>
    </xf>
    <xf numFmtId="0" fontId="0" fillId="0" borderId="1" xfId="0" applyFont="1" applyBorder="1" applyAlignment="1">
      <alignment horizontal="center" vertical="top"/>
    </xf>
    <xf numFmtId="2" fontId="0" fillId="0" borderId="1" xfId="0" applyNumberFormat="1" applyFont="1" applyBorder="1" applyAlignment="1">
      <alignment vertical="top" wrapText="1"/>
    </xf>
    <xf numFmtId="0" fontId="0" fillId="0" borderId="1" xfId="0" applyFont="1" applyBorder="1" applyAlignment="1">
      <alignment horizontal="left" vertical="top" wrapText="1"/>
    </xf>
    <xf numFmtId="0" fontId="0" fillId="8" borderId="1" xfId="0" applyFont="1" applyFill="1" applyBorder="1" applyAlignment="1">
      <alignment vertical="top"/>
    </xf>
    <xf numFmtId="165" fontId="0" fillId="8" borderId="1" xfId="0" applyNumberFormat="1" applyFont="1" applyFill="1" applyBorder="1" applyAlignment="1">
      <alignment vertical="top"/>
    </xf>
    <xf numFmtId="0" fontId="0" fillId="0" borderId="2" xfId="0" applyBorder="1" applyAlignment="1">
      <alignment vertical="top" wrapText="1"/>
    </xf>
    <xf numFmtId="0" fontId="4" fillId="8" borderId="1" xfId="0" applyFont="1" applyFill="1" applyBorder="1" applyAlignment="1">
      <alignment horizontal="center" vertical="top"/>
    </xf>
    <xf numFmtId="0" fontId="0" fillId="0" borderId="1" xfId="0" applyBorder="1" applyAlignment="1">
      <alignment horizontal="left" vertical="top"/>
    </xf>
    <xf numFmtId="2" fontId="0" fillId="0" borderId="1" xfId="0" applyNumberFormat="1" applyBorder="1" applyAlignment="1">
      <alignment horizontal="left" vertical="top" wrapText="1"/>
    </xf>
    <xf numFmtId="0" fontId="0" fillId="0" borderId="1" xfId="0" applyFont="1" applyBorder="1" applyAlignment="1">
      <alignment horizontal="left" vertical="top"/>
    </xf>
    <xf numFmtId="165" fontId="0" fillId="0" borderId="1" xfId="0" applyNumberFormat="1" applyFont="1" applyBorder="1" applyAlignment="1">
      <alignment horizontal="left" vertical="top"/>
    </xf>
    <xf numFmtId="0" fontId="0" fillId="4" borderId="1" xfId="0" applyFill="1" applyBorder="1" applyAlignment="1">
      <alignment horizontal="center" vertical="top"/>
    </xf>
    <xf numFmtId="0" fontId="0" fillId="4" borderId="1" xfId="0" applyFont="1" applyFill="1" applyBorder="1" applyAlignment="1">
      <alignment vertical="top"/>
    </xf>
    <xf numFmtId="165" fontId="0" fillId="4" borderId="1" xfId="0" applyNumberFormat="1" applyFont="1" applyFill="1" applyBorder="1" applyAlignment="1">
      <alignment vertical="top"/>
    </xf>
    <xf numFmtId="0" fontId="0" fillId="4" borderId="1" xfId="0" applyFill="1" applyBorder="1" applyAlignment="1">
      <alignment horizontal="left" vertical="top" wrapText="1"/>
    </xf>
    <xf numFmtId="0" fontId="4" fillId="2" borderId="1" xfId="0" applyFont="1" applyFill="1" applyBorder="1" applyAlignment="1">
      <alignment horizontal="left" vertical="top" wrapText="1"/>
    </xf>
    <xf numFmtId="0" fontId="4" fillId="0" borderId="1" xfId="0" applyFont="1" applyFill="1" applyBorder="1" applyAlignment="1">
      <alignment vertical="top"/>
    </xf>
    <xf numFmtId="0" fontId="9" fillId="6" borderId="1" xfId="0" applyFont="1" applyFill="1" applyBorder="1" applyAlignment="1">
      <alignment horizontal="right" vertical="top"/>
    </xf>
    <xf numFmtId="166" fontId="9" fillId="6" borderId="1" xfId="0" applyNumberFormat="1" applyFont="1" applyFill="1" applyBorder="1" applyAlignment="1" applyProtection="1">
      <alignment horizontal="center" vertical="top"/>
      <protection locked="0"/>
    </xf>
    <xf numFmtId="0" fontId="9" fillId="6" borderId="1" xfId="0" applyFont="1" applyFill="1" applyBorder="1" applyAlignment="1">
      <alignment vertical="top"/>
    </xf>
    <xf numFmtId="0" fontId="7" fillId="6" borderId="1" xfId="0" applyFont="1" applyFill="1" applyBorder="1" applyAlignment="1">
      <alignment vertical="top"/>
    </xf>
    <xf numFmtId="0" fontId="4" fillId="4" borderId="1" xfId="0" applyFont="1" applyFill="1" applyBorder="1" applyAlignment="1">
      <alignment vertical="top"/>
    </xf>
    <xf numFmtId="0" fontId="4" fillId="8" borderId="1" xfId="0" applyFont="1" applyFill="1" applyBorder="1" applyAlignment="1">
      <alignment horizontal="left" vertical="top" wrapText="1"/>
    </xf>
    <xf numFmtId="0" fontId="0" fillId="4" borderId="1" xfId="0" applyFont="1" applyFill="1" applyBorder="1" applyAlignment="1">
      <alignment horizontal="center" vertical="top"/>
    </xf>
    <xf numFmtId="0" fontId="0" fillId="4" borderId="1" xfId="0" applyFont="1" applyFill="1" applyBorder="1" applyAlignment="1">
      <alignment horizontal="left" vertical="top" wrapText="1"/>
    </xf>
    <xf numFmtId="0" fontId="9" fillId="6" borderId="1" xfId="0" applyFont="1" applyFill="1" applyBorder="1" applyAlignment="1">
      <alignment horizontal="right" vertical="top"/>
    </xf>
    <xf numFmtId="166" fontId="9" fillId="6" borderId="1" xfId="0" applyNumberFormat="1" applyFont="1" applyFill="1" applyBorder="1" applyAlignment="1" applyProtection="1">
      <alignment horizontal="center" vertical="top"/>
      <protection locked="0"/>
    </xf>
    <xf numFmtId="166" fontId="9" fillId="6" borderId="1" xfId="0" applyNumberFormat="1" applyFont="1" applyFill="1" applyBorder="1" applyAlignment="1">
      <alignment vertical="top"/>
    </xf>
    <xf numFmtId="0" fontId="0" fillId="0" borderId="3" xfId="0" applyBorder="1" applyAlignment="1">
      <alignment vertical="top" wrapText="1"/>
    </xf>
    <xf numFmtId="0" fontId="0" fillId="0" borderId="4" xfId="0" applyBorder="1" applyAlignment="1">
      <alignment vertical="top" wrapText="1"/>
    </xf>
    <xf numFmtId="0" fontId="9" fillId="13" borderId="5" xfId="0" applyFont="1" applyFill="1" applyBorder="1" applyAlignment="1">
      <alignment vertical="top"/>
    </xf>
    <xf numFmtId="0" fontId="7" fillId="13" borderId="5" xfId="0" applyFont="1" applyFill="1" applyBorder="1" applyAlignment="1">
      <alignment vertical="top"/>
    </xf>
    <xf numFmtId="0" fontId="9" fillId="13" borderId="2" xfId="0" applyFont="1" applyFill="1" applyBorder="1" applyAlignment="1">
      <alignment horizontal="right" vertical="top"/>
    </xf>
    <xf numFmtId="0" fontId="9" fillId="13" borderId="6" xfId="0" applyFont="1" applyFill="1" applyBorder="1" applyAlignment="1">
      <alignment horizontal="right" vertical="top"/>
    </xf>
    <xf numFmtId="166" fontId="9" fillId="13" borderId="7" xfId="0" applyNumberFormat="1" applyFont="1" applyFill="1" applyBorder="1" applyAlignment="1" applyProtection="1">
      <alignment horizontal="center" vertical="top"/>
      <protection locked="0"/>
    </xf>
    <xf numFmtId="166" fontId="9" fillId="13" borderId="6" xfId="0" applyNumberFormat="1" applyFont="1" applyFill="1" applyBorder="1" applyAlignment="1" applyProtection="1">
      <alignment horizontal="center" vertical="top"/>
      <protection locked="0"/>
    </xf>
    <xf numFmtId="0" fontId="0" fillId="2" borderId="1" xfId="0" applyFont="1" applyFill="1" applyBorder="1" applyAlignment="1">
      <alignment vertical="top"/>
    </xf>
    <xf numFmtId="165" fontId="0" fillId="2" borderId="1" xfId="0" applyNumberFormat="1" applyFont="1" applyFill="1" applyBorder="1" applyAlignment="1">
      <alignment vertical="top"/>
    </xf>
    <xf numFmtId="0" fontId="0" fillId="2" borderId="1" xfId="0" applyFont="1" applyFill="1" applyBorder="1" applyAlignment="1">
      <alignment horizontal="left" vertical="top"/>
    </xf>
    <xf numFmtId="165" fontId="0" fillId="2" borderId="1" xfId="0" applyNumberFormat="1" applyFont="1" applyFill="1" applyBorder="1" applyAlignment="1">
      <alignment horizontal="left" vertical="top"/>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165" fontId="0" fillId="2" borderId="1" xfId="0" applyNumberFormat="1" applyFont="1" applyFill="1" applyBorder="1" applyAlignment="1">
      <alignment horizontal="center" vertical="center"/>
    </xf>
    <xf numFmtId="0" fontId="12" fillId="14" borderId="1" xfId="0" applyFont="1" applyFill="1" applyBorder="1" applyAlignment="1">
      <alignment horizontal="center" vertical="center"/>
    </xf>
    <xf numFmtId="165" fontId="12" fillId="14" borderId="1" xfId="0" applyNumberFormat="1" applyFont="1" applyFill="1" applyBorder="1" applyAlignment="1">
      <alignment horizontal="center" vertical="center"/>
    </xf>
    <xf numFmtId="0" fontId="12" fillId="14" borderId="1" xfId="0" applyFont="1" applyFill="1" applyBorder="1" applyAlignment="1">
      <alignment horizontal="center" vertical="center" wrapText="1"/>
    </xf>
    <xf numFmtId="0" fontId="12" fillId="15" borderId="1" xfId="0" applyFont="1" applyFill="1" applyBorder="1" applyAlignment="1">
      <alignment horizontal="center" vertical="center"/>
    </xf>
    <xf numFmtId="165" fontId="4" fillId="4" borderId="1" xfId="0" applyNumberFormat="1" applyFont="1" applyFill="1" applyBorder="1" applyAlignment="1">
      <alignment vertical="top"/>
    </xf>
    <xf numFmtId="0" fontId="0" fillId="2" borderId="1" xfId="0" applyFill="1" applyBorder="1" applyAlignment="1">
      <alignment horizontal="left" vertical="top"/>
    </xf>
    <xf numFmtId="2" fontId="0" fillId="2" borderId="1" xfId="0" applyNumberFormat="1" applyFill="1" applyBorder="1" applyAlignment="1">
      <alignment horizontal="left" vertical="top" wrapText="1"/>
    </xf>
    <xf numFmtId="0" fontId="0" fillId="2" borderId="1" xfId="0" applyFill="1" applyBorder="1" applyAlignment="1">
      <alignment horizontal="left" vertical="top" wrapText="1"/>
    </xf>
  </cellXfs>
  <cellStyles count="27">
    <cellStyle name="Currency" xfId="15"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33"/>
  <sheetViews>
    <sheetView tabSelected="1" workbookViewId="0">
      <selection activeCell="F14" sqref="F14"/>
    </sheetView>
  </sheetViews>
  <sheetFormatPr baseColWidth="10" defaultRowHeight="15" x14ac:dyDescent="0"/>
  <cols>
    <col min="1" max="1" width="10.83203125" style="27"/>
    <col min="2" max="2" width="51.5" style="32" customWidth="1"/>
    <col min="3" max="3" width="23.6640625" style="29" customWidth="1"/>
    <col min="4" max="5" width="23.6640625" style="30" customWidth="1"/>
    <col min="6" max="6" width="74.1640625" style="31" customWidth="1"/>
    <col min="7" max="10" width="10.83203125" style="32"/>
    <col min="11" max="11" width="11.33203125" style="32" bestFit="1" customWidth="1"/>
    <col min="12" max="12" width="11.6640625" style="32" bestFit="1" customWidth="1"/>
    <col min="13" max="16384" width="10.83203125" style="32"/>
  </cols>
  <sheetData>
    <row r="1" spans="1:14" s="54" customFormat="1" ht="29" customHeight="1">
      <c r="A1" s="84" t="s">
        <v>6</v>
      </c>
      <c r="B1" s="81" t="s">
        <v>105</v>
      </c>
      <c r="C1" s="81" t="s">
        <v>31</v>
      </c>
      <c r="D1" s="82" t="s">
        <v>32</v>
      </c>
      <c r="E1" s="82" t="s">
        <v>106</v>
      </c>
      <c r="F1" s="83" t="s">
        <v>33</v>
      </c>
      <c r="H1" s="55" t="s">
        <v>12</v>
      </c>
      <c r="I1" s="55"/>
      <c r="J1" s="56">
        <v>5700</v>
      </c>
      <c r="K1" s="56"/>
      <c r="L1" s="57"/>
      <c r="M1" s="58"/>
      <c r="N1" s="59"/>
    </row>
    <row r="2" spans="1:14" s="59" customFormat="1" ht="29" customHeight="1">
      <c r="A2" s="26" t="s">
        <v>97</v>
      </c>
      <c r="B2" s="78" t="s">
        <v>79</v>
      </c>
      <c r="C2" s="74"/>
      <c r="D2" s="75"/>
      <c r="E2" s="75"/>
      <c r="F2" s="53"/>
      <c r="H2" s="55" t="s">
        <v>8</v>
      </c>
      <c r="I2" s="55"/>
      <c r="J2" s="56">
        <v>25200</v>
      </c>
      <c r="K2" s="56"/>
      <c r="L2" s="57"/>
      <c r="M2" s="58"/>
    </row>
    <row r="3" spans="1:14" s="59" customFormat="1" ht="29" customHeight="1">
      <c r="A3" s="61" t="s">
        <v>17</v>
      </c>
      <c r="B3" s="50" t="s">
        <v>7</v>
      </c>
      <c r="C3" s="50" t="s">
        <v>80</v>
      </c>
      <c r="D3" s="51">
        <v>24000</v>
      </c>
      <c r="E3" s="51">
        <v>4000</v>
      </c>
      <c r="F3" s="62" t="s">
        <v>112</v>
      </c>
      <c r="H3" s="55" t="s">
        <v>9</v>
      </c>
      <c r="I3" s="55"/>
      <c r="J3" s="56">
        <v>30900</v>
      </c>
      <c r="K3" s="56"/>
      <c r="L3" s="57" t="s">
        <v>13</v>
      </c>
      <c r="M3" s="58"/>
    </row>
    <row r="4" spans="1:14" s="59" customFormat="1" ht="29" customHeight="1">
      <c r="A4" s="61" t="s">
        <v>18</v>
      </c>
      <c r="B4" s="50" t="s">
        <v>16</v>
      </c>
      <c r="C4" s="50" t="s">
        <v>80</v>
      </c>
      <c r="D4" s="51">
        <v>1700</v>
      </c>
      <c r="E4" s="51">
        <v>1700</v>
      </c>
      <c r="F4" s="62" t="s">
        <v>21</v>
      </c>
      <c r="H4" s="70" t="s">
        <v>10</v>
      </c>
      <c r="I4" s="71"/>
      <c r="J4" s="72">
        <v>1386</v>
      </c>
      <c r="K4" s="73"/>
      <c r="L4" s="68" t="s">
        <v>14</v>
      </c>
      <c r="M4" s="69"/>
      <c r="N4" s="58"/>
    </row>
    <row r="5" spans="1:14" ht="30">
      <c r="A5" s="27" t="s">
        <v>17</v>
      </c>
      <c r="B5" s="28" t="s">
        <v>111</v>
      </c>
      <c r="C5" s="29" t="s">
        <v>30</v>
      </c>
      <c r="D5" s="30">
        <v>0</v>
      </c>
      <c r="E5" s="30">
        <v>1463</v>
      </c>
      <c r="F5" s="31" t="s">
        <v>40</v>
      </c>
      <c r="H5" s="55" t="s">
        <v>11</v>
      </c>
      <c r="I5" s="55"/>
      <c r="J5" s="56">
        <v>32286</v>
      </c>
      <c r="K5" s="56"/>
      <c r="L5" s="65" t="s">
        <v>15</v>
      </c>
    </row>
    <row r="6" spans="1:14" s="59" customFormat="1" ht="14" customHeight="1">
      <c r="A6" s="44"/>
      <c r="B6" s="1" t="s">
        <v>101</v>
      </c>
      <c r="C6" s="41"/>
      <c r="D6" s="42"/>
      <c r="E6" s="42"/>
      <c r="F6" s="60"/>
    </row>
    <row r="7" spans="1:14" s="29" customFormat="1">
      <c r="A7" s="38"/>
      <c r="B7" s="39" t="s">
        <v>36</v>
      </c>
      <c r="D7" s="30">
        <v>13374</v>
      </c>
      <c r="E7" s="30"/>
      <c r="F7" s="40"/>
    </row>
    <row r="8" spans="1:14">
      <c r="B8" s="32" t="s">
        <v>41</v>
      </c>
      <c r="D8" s="30">
        <v>200</v>
      </c>
      <c r="F8" s="31" t="s">
        <v>78</v>
      </c>
    </row>
    <row r="9" spans="1:14" s="34" customFormat="1">
      <c r="A9" s="49"/>
      <c r="C9" s="50"/>
      <c r="D9" s="85">
        <f>SUM(D3:D8)</f>
        <v>39274</v>
      </c>
      <c r="E9" s="51"/>
      <c r="F9" s="52"/>
    </row>
    <row r="10" spans="1:14" s="34" customFormat="1">
      <c r="A10" s="49"/>
      <c r="C10" s="50"/>
      <c r="D10" s="85"/>
      <c r="E10" s="51"/>
      <c r="F10" s="52"/>
    </row>
    <row r="11" spans="1:14" s="59" customFormat="1" ht="31" customHeight="1">
      <c r="A11" s="26" t="s">
        <v>96</v>
      </c>
      <c r="B11" s="78" t="s">
        <v>108</v>
      </c>
      <c r="C11" s="76"/>
      <c r="D11" s="77"/>
      <c r="E11" s="77"/>
      <c r="F11" s="53"/>
      <c r="H11" s="63"/>
      <c r="I11" s="63"/>
      <c r="J11" s="64"/>
      <c r="K11" s="64"/>
      <c r="L11" s="57"/>
      <c r="M11" s="58"/>
    </row>
    <row r="12" spans="1:14" ht="45">
      <c r="A12" s="45">
        <v>1</v>
      </c>
      <c r="B12" s="45" t="s">
        <v>102</v>
      </c>
      <c r="C12" s="47"/>
      <c r="D12" s="48">
        <v>1500</v>
      </c>
      <c r="E12" s="48" t="s">
        <v>19</v>
      </c>
      <c r="F12" s="31" t="s">
        <v>82</v>
      </c>
      <c r="M12" s="58"/>
      <c r="N12" s="34"/>
    </row>
    <row r="13" spans="1:14" ht="30">
      <c r="A13" s="45">
        <v>2</v>
      </c>
      <c r="B13" s="46" t="s">
        <v>22</v>
      </c>
      <c r="C13" s="47" t="s">
        <v>0</v>
      </c>
      <c r="D13" s="48">
        <v>1000</v>
      </c>
      <c r="E13" s="48">
        <v>1800</v>
      </c>
      <c r="F13" s="33" t="s">
        <v>3</v>
      </c>
      <c r="H13" s="57"/>
      <c r="I13" s="57"/>
      <c r="J13" s="57"/>
      <c r="K13" s="65"/>
      <c r="L13" s="57"/>
      <c r="M13" s="58"/>
      <c r="N13" s="34"/>
    </row>
    <row r="14" spans="1:14" ht="105">
      <c r="A14" s="45">
        <v>3</v>
      </c>
      <c r="B14" s="46" t="s">
        <v>34</v>
      </c>
      <c r="C14" s="47" t="s">
        <v>2</v>
      </c>
      <c r="D14" s="48">
        <v>8500</v>
      </c>
      <c r="E14" s="48" t="s">
        <v>19</v>
      </c>
      <c r="F14" s="31" t="s">
        <v>104</v>
      </c>
      <c r="H14" s="57"/>
      <c r="I14" s="57"/>
      <c r="J14" s="57"/>
      <c r="K14" s="65"/>
      <c r="L14" s="57"/>
      <c r="M14" s="58"/>
      <c r="N14" s="34"/>
    </row>
    <row r="15" spans="1:14">
      <c r="A15" s="45">
        <v>4</v>
      </c>
      <c r="B15" s="46" t="s">
        <v>35</v>
      </c>
      <c r="C15" s="47"/>
      <c r="D15" s="48">
        <v>500</v>
      </c>
      <c r="E15" s="48" t="s">
        <v>19</v>
      </c>
      <c r="F15" s="31" t="s">
        <v>103</v>
      </c>
      <c r="G15" s="35"/>
      <c r="H15" s="43" t="s">
        <v>90</v>
      </c>
      <c r="I15" s="66"/>
      <c r="J15" s="66"/>
      <c r="K15" s="66"/>
      <c r="L15" s="67"/>
      <c r="M15" s="58"/>
      <c r="N15" s="34"/>
    </row>
    <row r="16" spans="1:14" ht="409">
      <c r="A16" s="45">
        <v>5</v>
      </c>
      <c r="B16" s="46" t="s">
        <v>24</v>
      </c>
      <c r="C16" s="47" t="s">
        <v>81</v>
      </c>
      <c r="D16" s="48">
        <v>1112.98</v>
      </c>
      <c r="E16" s="48">
        <v>324</v>
      </c>
      <c r="F16" s="31" t="s">
        <v>100</v>
      </c>
    </row>
    <row r="17" spans="1:13" ht="30">
      <c r="A17" s="45">
        <v>6</v>
      </c>
      <c r="B17" s="45" t="s">
        <v>37</v>
      </c>
      <c r="C17" s="47"/>
      <c r="D17" s="48">
        <v>200</v>
      </c>
      <c r="E17" s="48" t="s">
        <v>19</v>
      </c>
      <c r="F17" s="31" t="s">
        <v>94</v>
      </c>
    </row>
    <row r="18" spans="1:13" ht="60">
      <c r="A18" s="45">
        <v>7</v>
      </c>
      <c r="B18" s="46" t="s">
        <v>87</v>
      </c>
      <c r="C18" s="47" t="s">
        <v>0</v>
      </c>
      <c r="D18" s="48">
        <f>SUM(30+23+60)</f>
        <v>113</v>
      </c>
      <c r="E18" s="48">
        <v>45</v>
      </c>
      <c r="F18" s="31" t="s">
        <v>91</v>
      </c>
    </row>
    <row r="19" spans="1:13">
      <c r="A19" s="45"/>
      <c r="B19" s="46"/>
      <c r="C19" s="36" t="s">
        <v>99</v>
      </c>
      <c r="D19" s="37">
        <f>SUM(D12:D18)</f>
        <v>12925.98</v>
      </c>
      <c r="E19" s="37">
        <f>SUM(E12:E18)</f>
        <v>2169</v>
      </c>
    </row>
    <row r="20" spans="1:13">
      <c r="A20" s="45"/>
      <c r="B20" s="46"/>
      <c r="C20" s="36"/>
      <c r="D20" s="37"/>
      <c r="E20" s="37"/>
    </row>
    <row r="21" spans="1:13">
      <c r="A21" s="86"/>
      <c r="B21" s="87" t="s">
        <v>107</v>
      </c>
      <c r="C21" s="76"/>
      <c r="D21" s="77"/>
      <c r="E21" s="77"/>
      <c r="F21" s="88"/>
    </row>
    <row r="22" spans="1:13" ht="75">
      <c r="A22" s="45">
        <v>8</v>
      </c>
      <c r="B22" s="46" t="s">
        <v>27</v>
      </c>
      <c r="C22" s="47"/>
      <c r="D22" s="48">
        <v>4576</v>
      </c>
      <c r="E22" s="48">
        <v>782</v>
      </c>
      <c r="F22" s="31" t="s">
        <v>88</v>
      </c>
    </row>
    <row r="23" spans="1:13" ht="30">
      <c r="A23" s="45">
        <v>9</v>
      </c>
      <c r="B23" s="46" t="s">
        <v>25</v>
      </c>
      <c r="C23" s="47"/>
      <c r="D23" s="48">
        <v>400</v>
      </c>
      <c r="E23" s="48" t="s">
        <v>109</v>
      </c>
      <c r="F23" s="31" t="s">
        <v>85</v>
      </c>
    </row>
    <row r="24" spans="1:13" ht="60">
      <c r="A24" s="45">
        <v>10</v>
      </c>
      <c r="B24" s="46" t="s">
        <v>23</v>
      </c>
      <c r="C24" s="47" t="s">
        <v>0</v>
      </c>
      <c r="D24" s="48">
        <v>9000</v>
      </c>
      <c r="E24" s="48">
        <v>100</v>
      </c>
      <c r="F24" s="33" t="s">
        <v>89</v>
      </c>
    </row>
    <row r="25" spans="1:13" ht="45">
      <c r="A25" s="45">
        <v>11</v>
      </c>
      <c r="B25" s="46" t="s">
        <v>29</v>
      </c>
      <c r="C25" s="47" t="s">
        <v>4</v>
      </c>
      <c r="D25" s="48">
        <v>180</v>
      </c>
      <c r="E25" s="48" t="s">
        <v>109</v>
      </c>
      <c r="F25" s="31" t="s">
        <v>93</v>
      </c>
    </row>
    <row r="26" spans="1:13" ht="60">
      <c r="A26" s="45" t="s">
        <v>110</v>
      </c>
      <c r="B26" s="46" t="s">
        <v>26</v>
      </c>
      <c r="C26" s="47"/>
      <c r="D26" s="48">
        <v>0</v>
      </c>
      <c r="E26" s="48">
        <v>0</v>
      </c>
      <c r="F26" s="31" t="s">
        <v>1</v>
      </c>
    </row>
    <row r="27" spans="1:13" ht="30">
      <c r="A27" s="45" t="s">
        <v>20</v>
      </c>
      <c r="B27" s="46" t="s">
        <v>86</v>
      </c>
      <c r="C27" s="47"/>
      <c r="D27" s="48">
        <v>1000</v>
      </c>
      <c r="E27" s="48">
        <v>0</v>
      </c>
      <c r="F27" s="31" t="s">
        <v>5</v>
      </c>
    </row>
    <row r="28" spans="1:13">
      <c r="A28" s="45" t="s">
        <v>20</v>
      </c>
      <c r="B28" s="46" t="s">
        <v>28</v>
      </c>
      <c r="C28" s="47"/>
      <c r="D28" s="48">
        <v>0</v>
      </c>
      <c r="E28" s="48">
        <v>0</v>
      </c>
      <c r="F28" s="31" t="s">
        <v>92</v>
      </c>
    </row>
    <row r="29" spans="1:13">
      <c r="C29" s="36" t="s">
        <v>99</v>
      </c>
      <c r="D29" s="37">
        <f>SUM(D21:D28)</f>
        <v>15156</v>
      </c>
      <c r="E29" s="37">
        <f>SUM(E21:E28)</f>
        <v>882</v>
      </c>
    </row>
    <row r="31" spans="1:13" s="59" customFormat="1" ht="31" customHeight="1">
      <c r="A31" s="26" t="s">
        <v>95</v>
      </c>
      <c r="B31" s="78" t="s">
        <v>98</v>
      </c>
      <c r="C31" s="79"/>
      <c r="D31" s="80"/>
      <c r="E31" s="75"/>
      <c r="F31" s="53"/>
      <c r="H31" s="55"/>
      <c r="I31" s="55"/>
      <c r="J31" s="56"/>
      <c r="K31" s="56"/>
      <c r="L31" s="57"/>
      <c r="M31" s="58"/>
    </row>
    <row r="32" spans="1:13">
      <c r="A32" s="27">
        <v>1</v>
      </c>
      <c r="B32" s="32" t="s">
        <v>38</v>
      </c>
      <c r="D32" s="30">
        <v>10000</v>
      </c>
      <c r="F32" s="31" t="s">
        <v>39</v>
      </c>
    </row>
    <row r="33" spans="1:6">
      <c r="A33" s="27">
        <v>2</v>
      </c>
      <c r="B33" s="32" t="s">
        <v>83</v>
      </c>
      <c r="D33" s="30">
        <v>100000</v>
      </c>
      <c r="F33" s="31" t="s">
        <v>84</v>
      </c>
    </row>
  </sheetData>
  <sortState ref="A12:F25">
    <sortCondition ref="A12:A25"/>
  </sortState>
  <mergeCells count="13">
    <mergeCell ref="H5:I5"/>
    <mergeCell ref="J5:K5"/>
    <mergeCell ref="H15:L15"/>
    <mergeCell ref="H31:I31"/>
    <mergeCell ref="J31:K31"/>
    <mergeCell ref="H4:I4"/>
    <mergeCell ref="J4:K4"/>
    <mergeCell ref="H1:I1"/>
    <mergeCell ref="J1:K1"/>
    <mergeCell ref="H2:I2"/>
    <mergeCell ref="J2:K2"/>
    <mergeCell ref="H3:I3"/>
    <mergeCell ref="J3:K3"/>
  </mergeCells>
  <phoneticPr fontId="5" type="noConversion"/>
  <pageMargins left="0.75" right="0.75" top="1" bottom="1" header="0.5" footer="0.5"/>
  <pageSetup scale="63" fitToHeight="2"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C25" sqref="C25"/>
    </sheetView>
  </sheetViews>
  <sheetFormatPr baseColWidth="10" defaultRowHeight="15" x14ac:dyDescent="0"/>
  <cols>
    <col min="1" max="3" width="10.83203125" style="4"/>
    <col min="4" max="4" width="16.1640625" style="4" customWidth="1"/>
    <col min="5" max="5" width="10.83203125" style="4"/>
    <col min="6" max="6" width="11.5" style="4" bestFit="1" customWidth="1"/>
    <col min="7" max="7" width="20.1640625" style="4" customWidth="1"/>
    <col min="8" max="16384" width="10.83203125" style="4"/>
  </cols>
  <sheetData>
    <row r="1" spans="1:12">
      <c r="A1" s="2" t="s">
        <v>51</v>
      </c>
      <c r="B1" s="2"/>
      <c r="C1" s="2"/>
      <c r="D1" s="2"/>
      <c r="E1" s="2"/>
      <c r="F1" s="3" t="s">
        <v>52</v>
      </c>
      <c r="G1" s="3"/>
    </row>
    <row r="2" spans="1:12">
      <c r="F2" s="5"/>
      <c r="G2" s="3"/>
    </row>
    <row r="3" spans="1:12">
      <c r="A3" s="4" t="s">
        <v>53</v>
      </c>
      <c r="F3" s="5"/>
      <c r="G3" s="6">
        <v>34000</v>
      </c>
    </row>
    <row r="4" spans="1:12">
      <c r="A4" s="4" t="s">
        <v>54</v>
      </c>
      <c r="F4" s="5"/>
      <c r="G4" s="6">
        <v>17500</v>
      </c>
    </row>
    <row r="5" spans="1:12">
      <c r="F5" s="5"/>
      <c r="G5" s="3"/>
    </row>
    <row r="6" spans="1:12">
      <c r="A6" s="7" t="s">
        <v>55</v>
      </c>
      <c r="B6" s="7"/>
      <c r="C6" s="7"/>
      <c r="D6" s="7"/>
      <c r="E6" s="7"/>
      <c r="F6" s="8"/>
      <c r="G6" s="9">
        <v>5200</v>
      </c>
    </row>
    <row r="7" spans="1:12">
      <c r="A7" s="4" t="s">
        <v>56</v>
      </c>
      <c r="F7" s="5"/>
      <c r="G7" s="10">
        <v>500</v>
      </c>
      <c r="I7" s="4" t="s">
        <v>57</v>
      </c>
    </row>
    <row r="8" spans="1:12">
      <c r="A8" s="11" t="s">
        <v>58</v>
      </c>
      <c r="B8" s="11"/>
      <c r="C8" s="11"/>
      <c r="D8" s="11"/>
      <c r="F8" s="5"/>
      <c r="G8" s="3"/>
      <c r="H8" s="4" t="s">
        <v>59</v>
      </c>
      <c r="I8" s="4" t="s">
        <v>60</v>
      </c>
      <c r="L8" s="12" t="s">
        <v>61</v>
      </c>
    </row>
    <row r="9" spans="1:12">
      <c r="A9" s="4" t="s">
        <v>62</v>
      </c>
      <c r="F9" s="5"/>
      <c r="G9" s="3">
        <v>20000</v>
      </c>
    </row>
    <row r="10" spans="1:12">
      <c r="A10" s="7" t="s">
        <v>63</v>
      </c>
      <c r="B10" s="7"/>
      <c r="C10" s="7"/>
      <c r="D10" s="7"/>
      <c r="E10" s="7"/>
      <c r="F10" s="8"/>
      <c r="G10" s="9">
        <v>500</v>
      </c>
    </row>
    <row r="11" spans="1:12">
      <c r="F11" s="5"/>
      <c r="G11" s="3">
        <f>SUM(G3:G10)</f>
        <v>77700</v>
      </c>
    </row>
    <row r="12" spans="1:12" ht="30">
      <c r="A12" s="13" t="s">
        <v>64</v>
      </c>
      <c r="B12" s="13" t="s">
        <v>65</v>
      </c>
      <c r="C12" s="13" t="s">
        <v>66</v>
      </c>
      <c r="F12" s="5"/>
      <c r="G12" s="3"/>
    </row>
    <row r="13" spans="1:12">
      <c r="A13" s="14" t="s">
        <v>67</v>
      </c>
      <c r="B13" s="14" t="s">
        <v>68</v>
      </c>
      <c r="D13" s="15">
        <v>1266</v>
      </c>
      <c r="F13" s="5"/>
      <c r="G13" s="3"/>
      <c r="I13" s="4" t="s">
        <v>69</v>
      </c>
    </row>
    <row r="14" spans="1:12">
      <c r="A14" s="14" t="s">
        <v>70</v>
      </c>
      <c r="B14" s="14" t="s">
        <v>71</v>
      </c>
      <c r="D14" s="16">
        <v>1500</v>
      </c>
      <c r="F14" s="5"/>
      <c r="G14" s="3"/>
    </row>
    <row r="15" spans="1:12">
      <c r="A15" s="14" t="s">
        <v>72</v>
      </c>
      <c r="B15" s="14" t="s">
        <v>73</v>
      </c>
      <c r="D15" s="16">
        <v>675</v>
      </c>
      <c r="F15" s="17">
        <f>SUM(D14:D16)</f>
        <v>13374</v>
      </c>
      <c r="G15" s="3"/>
    </row>
    <row r="16" spans="1:12">
      <c r="A16" s="14" t="s">
        <v>74</v>
      </c>
      <c r="B16" s="14" t="s">
        <v>75</v>
      </c>
      <c r="D16" s="16">
        <v>11199</v>
      </c>
      <c r="F16" s="5"/>
      <c r="G16" s="3"/>
    </row>
    <row r="17" spans="1:10">
      <c r="A17" s="14" t="s">
        <v>70</v>
      </c>
      <c r="B17" s="14" t="s">
        <v>76</v>
      </c>
      <c r="D17" s="15">
        <v>6360</v>
      </c>
      <c r="F17" s="5"/>
      <c r="G17" s="3"/>
    </row>
    <row r="18" spans="1:10">
      <c r="A18" s="14" t="s">
        <v>74</v>
      </c>
      <c r="B18" s="14" t="s">
        <v>77</v>
      </c>
      <c r="D18" s="15">
        <v>32000</v>
      </c>
      <c r="F18" s="5"/>
      <c r="G18" s="3"/>
    </row>
    <row r="24" spans="1:10">
      <c r="A24" s="12" t="s">
        <v>42</v>
      </c>
      <c r="B24" s="12"/>
      <c r="C24" s="12" t="s">
        <v>43</v>
      </c>
      <c r="D24" s="18"/>
      <c r="E24" s="18"/>
      <c r="F24" s="18"/>
      <c r="G24" s="18"/>
      <c r="H24" s="18"/>
      <c r="I24" s="18"/>
      <c r="J24" s="18"/>
    </row>
    <row r="25" spans="1:10">
      <c r="A25" s="12"/>
      <c r="B25" s="12" t="s">
        <v>44</v>
      </c>
      <c r="C25" s="12"/>
      <c r="D25" s="19"/>
      <c r="E25" s="19"/>
      <c r="F25" s="19"/>
      <c r="G25" s="19"/>
      <c r="H25" s="19"/>
      <c r="I25" s="19"/>
      <c r="J25" s="19"/>
    </row>
    <row r="26" spans="1:10">
      <c r="A26" s="12" t="s">
        <v>45</v>
      </c>
      <c r="B26" s="12"/>
      <c r="C26" s="20">
        <v>0.05</v>
      </c>
      <c r="D26" s="19"/>
      <c r="E26" s="19"/>
      <c r="F26" s="19"/>
      <c r="G26" s="19"/>
      <c r="H26" s="19"/>
      <c r="I26" s="19"/>
      <c r="J26" s="19"/>
    </row>
    <row r="27" spans="1:10">
      <c r="A27" s="19"/>
      <c r="B27" s="19"/>
      <c r="C27" s="19"/>
      <c r="D27" s="19"/>
      <c r="E27" s="19"/>
      <c r="F27" s="19"/>
      <c r="G27" s="19"/>
      <c r="H27" s="19"/>
      <c r="I27" s="19"/>
      <c r="J27" s="19"/>
    </row>
    <row r="28" spans="1:10">
      <c r="A28" s="21" t="s">
        <v>46</v>
      </c>
      <c r="B28" s="21"/>
      <c r="C28" s="22" t="s">
        <v>47</v>
      </c>
      <c r="D28" s="21"/>
      <c r="E28" s="21"/>
      <c r="F28" s="23"/>
      <c r="G28" s="24"/>
      <c r="H28" s="21"/>
      <c r="I28" s="21" t="s">
        <v>48</v>
      </c>
      <c r="J28" s="21"/>
    </row>
    <row r="29" spans="1:10">
      <c r="A29" s="21" t="s">
        <v>49</v>
      </c>
      <c r="B29" s="21"/>
      <c r="C29" s="22"/>
      <c r="D29" s="21" t="s">
        <v>50</v>
      </c>
      <c r="E29" s="21"/>
      <c r="F29" s="23"/>
      <c r="G29" s="24"/>
      <c r="H29" s="21"/>
      <c r="I29" s="21"/>
      <c r="J29" s="21"/>
    </row>
    <row r="30" spans="1:10">
      <c r="A30" s="25"/>
      <c r="B30" s="25"/>
      <c r="C30" s="25"/>
      <c r="D30" s="25"/>
      <c r="E30" s="25"/>
      <c r="F30" s="25"/>
      <c r="G30" s="25"/>
      <c r="H30" s="25"/>
      <c r="I30" s="25"/>
      <c r="J30" s="25"/>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Energy &amp; Store Upgrades</vt:lpstr>
      <vt:lpstr>Finances</vt:lpstr>
    </vt:vector>
  </TitlesOfParts>
  <Company>Moose Pond Arts+Ecology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 Vlaun</dc:creator>
  <cp:lastModifiedBy>Zizi Vlaun</cp:lastModifiedBy>
  <cp:lastPrinted>2015-04-16T19:39:54Z</cp:lastPrinted>
  <dcterms:created xsi:type="dcterms:W3CDTF">2015-03-25T16:31:23Z</dcterms:created>
  <dcterms:modified xsi:type="dcterms:W3CDTF">2015-10-17T17:46:23Z</dcterms:modified>
</cp:coreProperties>
</file>